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сайдинг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<sst xmlns="http://schemas.openxmlformats.org/spreadsheetml/2006/main" count="67" uniqueCount="40">
  <si>
    <t>ИТОГО:</t>
  </si>
  <si>
    <t>Наименование услуги</t>
  </si>
  <si>
    <t>№</t>
  </si>
  <si>
    <t>Уборка лестничных клеток</t>
  </si>
  <si>
    <t>Текущий ремонт</t>
  </si>
  <si>
    <t>1 раз в 5 дней</t>
  </si>
  <si>
    <t>Мытье и протирка дверей и окон в помещениях общего пользования</t>
  </si>
  <si>
    <t>2 раза в год</t>
  </si>
  <si>
    <t>Протирка пыли с колпаков светильников полоконников в помещениях общего пользования</t>
  </si>
  <si>
    <t>Уборка придомовой территории,его</t>
  </si>
  <si>
    <t>Уборка мусора на контейнерных площадок</t>
  </si>
  <si>
    <t>Периодичность</t>
  </si>
  <si>
    <t>Обязательные услуги</t>
  </si>
  <si>
    <t>5 раз в неделю</t>
  </si>
  <si>
    <t>7 раз в неделю</t>
  </si>
  <si>
    <t>1 раз в 3-ое суток</t>
  </si>
  <si>
    <t>Т А Р И Ф Ы</t>
  </si>
  <si>
    <t xml:space="preserve">в том числе:  </t>
  </si>
  <si>
    <t xml:space="preserve">Управление УК </t>
  </si>
  <si>
    <t>Размер оплаты</t>
  </si>
  <si>
    <t>Обязательные + дополнительные услуги</t>
  </si>
  <si>
    <t>Очистка урн</t>
  </si>
  <si>
    <t>Подметание земельного участка в летний период</t>
  </si>
  <si>
    <t>Ликвидация наледи</t>
  </si>
  <si>
    <t xml:space="preserve">Влажное подметание лестничных площадок и маршей нижних 3-х этажей </t>
  </si>
  <si>
    <t>Техническое обслуживание</t>
  </si>
  <si>
    <t>Конкурсное предложение</t>
  </si>
  <si>
    <t>1 раз в сутки в дни снегопада</t>
  </si>
  <si>
    <t>Подметание свежевыпавшего снега без предварительной обработки территории смесью песка с хлоридами</t>
  </si>
  <si>
    <t>Сдвигание свежевыпавшего снега</t>
  </si>
  <si>
    <t>1 раз в 3 суток</t>
  </si>
  <si>
    <t>Сметание снега со ступеней и площадок</t>
  </si>
  <si>
    <t>-</t>
  </si>
  <si>
    <t>Влажная протирка отопительных приборов</t>
  </si>
  <si>
    <t>1 раз в месяц</t>
  </si>
  <si>
    <t>3 раза в неделю</t>
  </si>
  <si>
    <t xml:space="preserve"> Раздел 3.2. Техническая часть</t>
  </si>
  <si>
    <t xml:space="preserve"> ЛОТ №3. 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конкурса.</t>
  </si>
  <si>
    <r>
      <t xml:space="preserve">по содержанию общего имущества многоквартирного дома по адресу: </t>
    </r>
    <r>
      <rPr>
        <b/>
        <sz val="12"/>
        <rFont val="Arial Cyr"/>
        <family val="0"/>
      </rPr>
      <t>ул.Горбунова д.20</t>
    </r>
  </si>
  <si>
    <t>(2-х этажное  деревянное, обшито сайдингом)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</si>
</sst>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00&quot;р.&quot;_-;\-* #,##0.000&quot;р.&quot;_-;_-* &quot;-&quot;???&quot;р.&quot;_-;_-@_-"/>
    <numFmt numFmtId="174" formatCode="_-* #,##0.000_р_._-;\-* #,##0.000_р_._-;_-* &quot;-&quot;???_р_._-;_-@_-"/>
    <numFmt numFmtId="175" formatCode="_-* #,##0.0000&quot;р.&quot;_-;\-* #,##0.0000&quot;р.&quot;_-;_-* &quot;-&quot;??&quot;р.&quot;_-;_-@_-"/>
    <numFmt numFmtId="176" formatCode="_-* #,##0.000\ _₽_-;\-* #,##0.000\ _₽_-;_-* &quot;-&quot;???\ _₽_-;_-@_-"/>
  </numFmts>
  <fonts count="32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3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justify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170" fontId="25" fillId="0" borderId="12" xfId="0" applyNumberFormat="1" applyFont="1" applyBorder="1" applyAlignment="1">
      <alignment vertical="center"/>
    </xf>
    <xf numFmtId="170" fontId="25" fillId="0" borderId="15" xfId="0" applyNumberFormat="1" applyFont="1" applyBorder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172" fontId="27" fillId="0" borderId="16" xfId="43" applyNumberFormat="1" applyFont="1" applyBorder="1" applyAlignment="1">
      <alignment horizontal="center" vertical="center"/>
    </xf>
    <xf numFmtId="172" fontId="27" fillId="0" borderId="17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2" fontId="26" fillId="0" borderId="16" xfId="43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2" fontId="26" fillId="0" borderId="10" xfId="43" applyNumberFormat="1" applyFont="1" applyBorder="1" applyAlignment="1">
      <alignment horizontal="center" vertical="center"/>
    </xf>
    <xf numFmtId="172" fontId="27" fillId="0" borderId="11" xfId="0" applyNumberFormat="1" applyFont="1" applyBorder="1" applyAlignment="1">
      <alignment horizontal="center" vertical="center"/>
    </xf>
    <xf numFmtId="170" fontId="25" fillId="0" borderId="12" xfId="43" applyNumberFormat="1" applyFont="1" applyBorder="1" applyAlignment="1">
      <alignment vertical="center"/>
    </xf>
    <xf numFmtId="172" fontId="25" fillId="0" borderId="12" xfId="0" applyNumberFormat="1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172" fontId="25" fillId="0" borderId="16" xfId="0" applyNumberFormat="1" applyFont="1" applyBorder="1" applyAlignment="1">
      <alignment horizontal="center" vertical="center"/>
    </xf>
    <xf numFmtId="170" fontId="24" fillId="0" borderId="13" xfId="43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0" fontId="24" fillId="0" borderId="13" xfId="43" applyFont="1" applyBorder="1" applyAlignment="1">
      <alignment horizontal="center" vertical="center"/>
    </xf>
    <xf numFmtId="170" fontId="24" fillId="0" borderId="18" xfId="43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0" fontId="25" fillId="0" borderId="13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justify"/>
    </xf>
    <xf numFmtId="0" fontId="26" fillId="0" borderId="19" xfId="0" applyFont="1" applyBorder="1" applyAlignment="1">
      <alignment vertical="distributed"/>
    </xf>
    <xf numFmtId="0" fontId="26" fillId="0" borderId="19" xfId="0" applyFont="1" applyBorder="1" applyAlignment="1">
      <alignment horizontal="left" vertical="distributed"/>
    </xf>
    <xf numFmtId="0" fontId="26" fillId="0" borderId="19" xfId="0" applyFont="1" applyBorder="1" applyAlignment="1">
      <alignment vertical="justify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0" fontId="25" fillId="0" borderId="16" xfId="0" applyNumberFormat="1" applyFont="1" applyBorder="1" applyAlignment="1">
      <alignment horizontal="center" vertical="center"/>
    </xf>
    <xf numFmtId="172" fontId="27" fillId="0" borderId="16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justify"/>
    </xf>
    <xf numFmtId="0" fontId="24" fillId="0" borderId="22" xfId="0" applyFont="1" applyBorder="1" applyAlignment="1">
      <alignment/>
    </xf>
    <xf numFmtId="0" fontId="23" fillId="0" borderId="22" xfId="0" applyFont="1" applyBorder="1" applyAlignment="1">
      <alignment vertical="center"/>
    </xf>
    <xf numFmtId="170" fontId="24" fillId="0" borderId="22" xfId="43" applyNumberFormat="1" applyFont="1" applyBorder="1" applyAlignment="1">
      <alignment horizontal="center" vertical="center"/>
    </xf>
    <xf numFmtId="172" fontId="25" fillId="0" borderId="22" xfId="0" applyNumberFormat="1" applyFont="1" applyBorder="1" applyAlignment="1">
      <alignment vertical="center"/>
    </xf>
    <xf numFmtId="170" fontId="24" fillId="0" borderId="22" xfId="43" applyNumberFormat="1" applyFont="1" applyBorder="1" applyAlignment="1">
      <alignment vertical="center"/>
    </xf>
    <xf numFmtId="170" fontId="24" fillId="0" borderId="23" xfId="43" applyNumberFormat="1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170" fontId="25" fillId="0" borderId="17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justify"/>
    </xf>
    <xf numFmtId="172" fontId="28" fillId="0" borderId="16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left"/>
    </xf>
    <xf numFmtId="0" fontId="0" fillId="0" borderId="0" xfId="0" applyAlignment="1">
      <alignment horizontal="right"/>
    </xf>
    <xf numFmtId="172" fontId="27" fillId="0" borderId="26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172" fontId="31" fillId="0" borderId="16" xfId="43" applyNumberFormat="1" applyFont="1" applyBorder="1" applyAlignment="1">
      <alignment horizontal="center" vertical="center"/>
    </xf>
    <xf numFmtId="172" fontId="27" fillId="0" borderId="16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justify"/>
    </xf>
    <xf numFmtId="0" fontId="24" fillId="0" borderId="12" xfId="0" applyFont="1" applyFill="1" applyBorder="1" applyAlignment="1">
      <alignment horizontal="left" vertical="center"/>
    </xf>
    <xf numFmtId="170" fontId="25" fillId="0" borderId="12" xfId="0" applyNumberFormat="1" applyFont="1" applyFill="1" applyBorder="1" applyAlignment="1">
      <alignment vertical="center"/>
    </xf>
    <xf numFmtId="170" fontId="25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70" fontId="25" fillId="0" borderId="12" xfId="0" applyNumberFormat="1" applyFont="1" applyFill="1" applyBorder="1" applyAlignment="1">
      <alignment horizontal="center" vertical="center"/>
    </xf>
    <xf numFmtId="172" fontId="25" fillId="0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justify" vertical="center"/>
    </xf>
    <xf numFmtId="0" fontId="0" fillId="0" borderId="29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88;&#1073;&#1091;&#1085;&#1086;&#1074;&#1072;%2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101;&#1090;&#1072;&#1078;&#1082;&#1072;%20(&#1089;&#1072;&#1081;&#1076;&#1080;&#1085;&#1075;)%20&#1086;&#1073;&#1103;&#1079;+&#1076;&#1086;&#1087;%20&#1091;&#1089;&#1083;&#1091;&#1075;&#1080;+%20&#1082;&#1086;&#1085;&#1082;&#1091;&#1088;&#1089;&#1085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стницы (обяз)"/>
      <sheetName val="лестницы (доп)"/>
      <sheetName val="двор (обяз)"/>
      <sheetName val="двор (доп)"/>
      <sheetName val="то"/>
      <sheetName val="тр"/>
    </sheetNames>
    <sheetDataSet>
      <sheetData sheetId="2">
        <row r="13">
          <cell r="F13">
            <v>0</v>
          </cell>
          <cell r="G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естницы (обяз)"/>
      <sheetName val="лестницы (обяз+ конкур предлож)"/>
      <sheetName val="двор (обяз)"/>
      <sheetName val="двор (доп)"/>
      <sheetName val="то"/>
      <sheetName val="тр"/>
    </sheetNames>
    <sheetDataSet>
      <sheetData sheetId="0">
        <row r="13">
          <cell r="D13">
            <v>3.038934774603601</v>
          </cell>
        </row>
      </sheetData>
      <sheetData sheetId="1">
        <row r="13">
          <cell r="D13">
            <v>3.038927815242187</v>
          </cell>
          <cell r="E13">
            <v>0.02112756142963723</v>
          </cell>
          <cell r="F13">
            <v>0.005331929318690028</v>
          </cell>
          <cell r="G13">
            <v>0.007166073467362336</v>
          </cell>
        </row>
      </sheetData>
      <sheetData sheetId="2">
        <row r="13">
          <cell r="D13">
            <v>0.7141107380453979</v>
          </cell>
          <cell r="E13">
            <v>0.47309836395507604</v>
          </cell>
          <cell r="F13">
            <v>0.6966456297092015</v>
          </cell>
          <cell r="G13">
            <v>0.7781521890333088</v>
          </cell>
        </row>
      </sheetData>
      <sheetData sheetId="3">
        <row r="13">
          <cell r="D13">
            <v>0.7141107380453979</v>
          </cell>
          <cell r="E13">
            <v>0.750949784055676</v>
          </cell>
          <cell r="F13">
            <v>0.6966456297092015</v>
          </cell>
          <cell r="G13">
            <v>0.7781521890333088</v>
          </cell>
          <cell r="H13">
            <v>0.13363745932797907</v>
          </cell>
        </row>
      </sheetData>
      <sheetData sheetId="4">
        <row r="14">
          <cell r="D14">
            <v>2.5530736366799736</v>
          </cell>
        </row>
      </sheetData>
      <sheetData sheetId="5">
        <row r="13">
          <cell r="D13">
            <v>6.301631235320801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75390625" style="13" customWidth="1"/>
    <col min="2" max="2" width="25.625" style="0" customWidth="1"/>
    <col min="3" max="3" width="18.125" style="0" customWidth="1"/>
    <col min="4" max="4" width="15.25390625" style="0" customWidth="1"/>
    <col min="5" max="5" width="18.25390625" style="0" customWidth="1"/>
    <col min="6" max="6" width="14.625" style="0" customWidth="1"/>
    <col min="7" max="7" width="18.25390625" style="0" customWidth="1"/>
    <col min="8" max="8" width="14.625" style="0" customWidth="1"/>
  </cols>
  <sheetData>
    <row r="1" spans="1:9" ht="15">
      <c r="A1" s="73"/>
      <c r="B1" s="73" t="s">
        <v>36</v>
      </c>
      <c r="C1" s="73"/>
      <c r="D1" s="73"/>
      <c r="E1" s="73"/>
      <c r="F1" s="73"/>
      <c r="G1" s="73"/>
      <c r="H1" s="73"/>
      <c r="I1" s="1"/>
    </row>
    <row r="2" spans="1:9" ht="38.25" customHeight="1" thickBot="1">
      <c r="A2" s="81" t="s">
        <v>37</v>
      </c>
      <c r="B2" s="82"/>
      <c r="C2" s="82"/>
      <c r="D2" s="82"/>
      <c r="E2" s="82"/>
      <c r="F2" s="82"/>
      <c r="G2" s="82"/>
      <c r="H2" s="82"/>
      <c r="I2" s="1"/>
    </row>
    <row r="4" spans="1:9" ht="15">
      <c r="A4" s="74" t="s">
        <v>16</v>
      </c>
      <c r="B4" s="74"/>
      <c r="C4" s="74"/>
      <c r="D4" s="74"/>
      <c r="E4" s="74"/>
      <c r="F4" s="74"/>
      <c r="G4" s="74"/>
      <c r="H4" s="74"/>
      <c r="I4" s="1"/>
    </row>
    <row r="5" spans="1:9" ht="15.75">
      <c r="A5" s="74" t="s">
        <v>38</v>
      </c>
      <c r="B5" s="74"/>
      <c r="C5" s="74"/>
      <c r="D5" s="74"/>
      <c r="E5" s="74"/>
      <c r="F5" s="74"/>
      <c r="G5" s="74"/>
      <c r="H5" s="74"/>
      <c r="I5" s="1"/>
    </row>
    <row r="6" spans="1:9" ht="15.75" thickBot="1">
      <c r="A6" s="74" t="s">
        <v>39</v>
      </c>
      <c r="B6" s="74"/>
      <c r="C6" s="74"/>
      <c r="D6" s="74"/>
      <c r="E6" s="74"/>
      <c r="F6" s="74"/>
      <c r="G6" s="74"/>
      <c r="H6" s="74"/>
      <c r="I6" s="1"/>
    </row>
    <row r="7" spans="1:9" ht="28.5" customHeight="1">
      <c r="A7" s="75" t="s">
        <v>2</v>
      </c>
      <c r="B7" s="77" t="s">
        <v>1</v>
      </c>
      <c r="C7" s="77" t="s">
        <v>12</v>
      </c>
      <c r="D7" s="77"/>
      <c r="E7" s="79" t="s">
        <v>20</v>
      </c>
      <c r="F7" s="79"/>
      <c r="G7" s="79" t="s">
        <v>26</v>
      </c>
      <c r="H7" s="80"/>
      <c r="I7" s="2"/>
    </row>
    <row r="8" spans="1:9" ht="21" thickBot="1">
      <c r="A8" s="76"/>
      <c r="B8" s="78"/>
      <c r="C8" s="5" t="s">
        <v>11</v>
      </c>
      <c r="D8" s="5" t="s">
        <v>19</v>
      </c>
      <c r="E8" s="5" t="s">
        <v>11</v>
      </c>
      <c r="F8" s="5" t="s">
        <v>19</v>
      </c>
      <c r="G8" s="5" t="s">
        <v>11</v>
      </c>
      <c r="H8" s="6" t="s">
        <v>19</v>
      </c>
      <c r="I8" s="2"/>
    </row>
    <row r="9" spans="1:9" s="70" customFormat="1" ht="30.75" customHeight="1">
      <c r="A9" s="64">
        <v>1</v>
      </c>
      <c r="B9" s="65" t="s">
        <v>3</v>
      </c>
      <c r="C9" s="66"/>
      <c r="D9" s="67">
        <f>D11+D12+D14</f>
        <v>3.038934774603601</v>
      </c>
      <c r="E9" s="67"/>
      <c r="F9" s="67">
        <f>F11+F12+F14</f>
        <v>3.060055376671824</v>
      </c>
      <c r="G9" s="67"/>
      <c r="H9" s="68">
        <f>H11+H12+H14</f>
        <v>3.0725533794578763</v>
      </c>
      <c r="I9" s="69"/>
    </row>
    <row r="10" spans="1:9" ht="15.75">
      <c r="A10" s="51"/>
      <c r="B10" s="36" t="s">
        <v>17</v>
      </c>
      <c r="C10" s="27"/>
      <c r="D10" s="42"/>
      <c r="E10" s="28"/>
      <c r="F10" s="42"/>
      <c r="G10" s="28"/>
      <c r="H10" s="52"/>
      <c r="I10" s="1"/>
    </row>
    <row r="11" spans="1:9" ht="75">
      <c r="A11" s="53"/>
      <c r="B11" s="39" t="s">
        <v>24</v>
      </c>
      <c r="C11" s="17" t="s">
        <v>35</v>
      </c>
      <c r="D11" s="18">
        <f>'[2]лестницы (обяз)'!$D$13</f>
        <v>3.038934774603601</v>
      </c>
      <c r="E11" s="17" t="s">
        <v>35</v>
      </c>
      <c r="F11" s="43">
        <f>'[2]лестницы (обяз+ конкур предлож)'!$D$13</f>
        <v>3.038927815242187</v>
      </c>
      <c r="G11" s="17" t="s">
        <v>35</v>
      </c>
      <c r="H11" s="19">
        <f>'[2]лестницы (обяз+ конкур предлож)'!$D$13</f>
        <v>3.038927815242187</v>
      </c>
      <c r="I11" s="3"/>
    </row>
    <row r="12" spans="1:9" ht="45">
      <c r="A12" s="53"/>
      <c r="B12" s="44" t="s">
        <v>33</v>
      </c>
      <c r="C12" s="17" t="s">
        <v>34</v>
      </c>
      <c r="D12" s="18"/>
      <c r="E12" s="17" t="str">
        <f>C12</f>
        <v>1 раз в месяц</v>
      </c>
      <c r="F12" s="43">
        <f>'[2]лестницы (обяз+ конкур предлож)'!$E$13</f>
        <v>0.02112756142963723</v>
      </c>
      <c r="G12" s="17" t="str">
        <f>E12</f>
        <v>1 раз в месяц</v>
      </c>
      <c r="H12" s="19">
        <f>'[2]лестницы (обяз+ конкур предлож)'!$E$13</f>
        <v>0.02112756142963723</v>
      </c>
      <c r="I12" s="1"/>
    </row>
    <row r="13" spans="1:9" ht="90" hidden="1">
      <c r="A13" s="53"/>
      <c r="B13" s="38" t="s">
        <v>8</v>
      </c>
      <c r="C13" s="20" t="s">
        <v>5</v>
      </c>
      <c r="D13" s="21"/>
      <c r="E13" s="20" t="s">
        <v>5</v>
      </c>
      <c r="F13" s="43">
        <v>0</v>
      </c>
      <c r="G13" s="20" t="s">
        <v>5</v>
      </c>
      <c r="H13" s="19">
        <v>0</v>
      </c>
      <c r="I13" s="1"/>
    </row>
    <row r="14" spans="1:9" ht="60.75" thickBot="1">
      <c r="A14" s="41"/>
      <c r="B14" s="54" t="s">
        <v>6</v>
      </c>
      <c r="C14" s="22" t="s">
        <v>7</v>
      </c>
      <c r="D14" s="23"/>
      <c r="E14" s="22" t="s">
        <v>7</v>
      </c>
      <c r="F14" s="35"/>
      <c r="G14" s="22" t="s">
        <v>7</v>
      </c>
      <c r="H14" s="24">
        <f>'[2]лестницы (обяз+ конкур предлож)'!$F$13+'[2]лестницы (обяз+ конкур предлож)'!$G$13</f>
        <v>0.012498002786052363</v>
      </c>
      <c r="I14" s="1"/>
    </row>
    <row r="15" spans="1:9" s="70" customFormat="1" ht="31.5">
      <c r="A15" s="64">
        <v>2</v>
      </c>
      <c r="B15" s="65" t="s">
        <v>9</v>
      </c>
      <c r="C15" s="66"/>
      <c r="D15" s="71">
        <f>D17+D18+D19+D20+D21+D22</f>
        <v>2.6620069207429844</v>
      </c>
      <c r="E15" s="72"/>
      <c r="F15" s="71">
        <f>F17+F18+F19+F20+F21+F22+F23</f>
        <v>2.9398583408435845</v>
      </c>
      <c r="G15" s="72"/>
      <c r="H15" s="71">
        <f>H17+H18+H19+H20+H21+H22+H23</f>
        <v>3.0734958001715635</v>
      </c>
      <c r="I15" s="69"/>
    </row>
    <row r="16" spans="1:9" ht="15.75">
      <c r="A16" s="51"/>
      <c r="B16" s="36" t="s">
        <v>17</v>
      </c>
      <c r="C16" s="27"/>
      <c r="D16" s="42"/>
      <c r="E16" s="28"/>
      <c r="F16" s="42"/>
      <c r="G16" s="28"/>
      <c r="H16" s="52"/>
      <c r="I16" s="1"/>
    </row>
    <row r="17" spans="1:8" ht="45">
      <c r="A17" s="53"/>
      <c r="B17" s="37" t="s">
        <v>22</v>
      </c>
      <c r="C17" s="20" t="s">
        <v>13</v>
      </c>
      <c r="D17" s="18">
        <f>'[2]двор (обяз)'!$D$13</f>
        <v>0.7141107380453979</v>
      </c>
      <c r="E17" s="20" t="s">
        <v>13</v>
      </c>
      <c r="F17" s="43">
        <f>'[2]двор (доп)'!$D$13</f>
        <v>0.7141107380453979</v>
      </c>
      <c r="G17" s="20" t="s">
        <v>13</v>
      </c>
      <c r="H17" s="19">
        <f>'[2]двор (доп)'!$D$13</f>
        <v>0.7141107380453979</v>
      </c>
    </row>
    <row r="18" spans="1:8" ht="31.5" customHeight="1" hidden="1">
      <c r="A18" s="53"/>
      <c r="B18" s="38" t="s">
        <v>21</v>
      </c>
      <c r="C18" s="20" t="s">
        <v>13</v>
      </c>
      <c r="D18" s="18">
        <f>'[1]двор (обяз)'!$F$13</f>
        <v>0</v>
      </c>
      <c r="E18" s="20" t="s">
        <v>13</v>
      </c>
      <c r="F18" s="43">
        <v>0</v>
      </c>
      <c r="G18" s="20" t="s">
        <v>13</v>
      </c>
      <c r="H18" s="19">
        <f>F18</f>
        <v>0</v>
      </c>
    </row>
    <row r="19" spans="1:8" ht="45" hidden="1">
      <c r="A19" s="53"/>
      <c r="B19" s="39" t="s">
        <v>10</v>
      </c>
      <c r="C19" s="20" t="s">
        <v>13</v>
      </c>
      <c r="D19" s="18">
        <f>'[1]двор (обяз)'!$G$13</f>
        <v>0</v>
      </c>
      <c r="E19" s="20" t="s">
        <v>14</v>
      </c>
      <c r="F19" s="43"/>
      <c r="G19" s="20" t="s">
        <v>14</v>
      </c>
      <c r="H19" s="19"/>
    </row>
    <row r="20" spans="1:8" ht="105">
      <c r="A20" s="53"/>
      <c r="B20" s="39" t="s">
        <v>28</v>
      </c>
      <c r="C20" s="20" t="s">
        <v>35</v>
      </c>
      <c r="D20" s="60">
        <f>'[2]двор (обяз)'!$E$13</f>
        <v>0.47309836395507604</v>
      </c>
      <c r="E20" s="20" t="s">
        <v>13</v>
      </c>
      <c r="F20" s="43">
        <f>'[2]двор (доп)'!$E$13</f>
        <v>0.750949784055676</v>
      </c>
      <c r="G20" s="20" t="s">
        <v>13</v>
      </c>
      <c r="H20" s="19">
        <f>'[2]двор (доп)'!$E$13</f>
        <v>0.750949784055676</v>
      </c>
    </row>
    <row r="21" spans="1:8" ht="45">
      <c r="A21" s="53"/>
      <c r="B21" s="39" t="s">
        <v>29</v>
      </c>
      <c r="C21" s="17" t="s">
        <v>27</v>
      </c>
      <c r="D21" s="18">
        <f>'[2]двор (обяз)'!$F$13</f>
        <v>0.6966456297092015</v>
      </c>
      <c r="E21" s="17" t="s">
        <v>27</v>
      </c>
      <c r="F21" s="43">
        <f>'[2]двор (доп)'!$F$13</f>
        <v>0.6966456297092015</v>
      </c>
      <c r="G21" s="17" t="s">
        <v>27</v>
      </c>
      <c r="H21" s="19">
        <f>'[2]двор (доп)'!$F$13</f>
        <v>0.6966456297092015</v>
      </c>
    </row>
    <row r="22" spans="1:8" ht="15">
      <c r="A22" s="53"/>
      <c r="B22" s="56" t="s">
        <v>23</v>
      </c>
      <c r="C22" s="20" t="s">
        <v>30</v>
      </c>
      <c r="D22" s="60">
        <f>'[2]двор (обяз)'!$G$13</f>
        <v>0.7781521890333088</v>
      </c>
      <c r="E22" s="55" t="s">
        <v>15</v>
      </c>
      <c r="F22" s="61">
        <f>'[2]двор (доп)'!$G$13</f>
        <v>0.7781521890333088</v>
      </c>
      <c r="G22" s="55" t="s">
        <v>15</v>
      </c>
      <c r="H22" s="19">
        <f>'[2]двор (доп)'!$G$13</f>
        <v>0.7781521890333088</v>
      </c>
    </row>
    <row r="23" spans="1:8" ht="45.75" thickBot="1">
      <c r="A23" s="41"/>
      <c r="B23" s="62" t="s">
        <v>31</v>
      </c>
      <c r="C23" s="63" t="s">
        <v>27</v>
      </c>
      <c r="D23" s="60" t="s">
        <v>32</v>
      </c>
      <c r="E23" s="63" t="s">
        <v>27</v>
      </c>
      <c r="F23" s="58"/>
      <c r="G23" s="59" t="s">
        <v>27</v>
      </c>
      <c r="H23" s="24">
        <f>'[2]двор (доп)'!$H$13</f>
        <v>0.13363745932797907</v>
      </c>
    </row>
    <row r="24" spans="1:8" ht="30" customHeight="1" thickBot="1">
      <c r="A24" s="40">
        <v>3</v>
      </c>
      <c r="B24" s="7" t="s">
        <v>25</v>
      </c>
      <c r="C24" s="14"/>
      <c r="D24" s="25">
        <f>'[2]то'!$D$14</f>
        <v>2.5530736366799736</v>
      </c>
      <c r="E24" s="26"/>
      <c r="F24" s="15">
        <f>D24</f>
        <v>2.5530736366799736</v>
      </c>
      <c r="G24" s="26"/>
      <c r="H24" s="16">
        <f>F24</f>
        <v>2.5530736366799736</v>
      </c>
    </row>
    <row r="25" spans="1:8" ht="16.5" thickBot="1">
      <c r="A25" s="40">
        <v>4</v>
      </c>
      <c r="B25" s="45" t="s">
        <v>4</v>
      </c>
      <c r="C25" s="46"/>
      <c r="D25" s="47">
        <f>'[2]тр'!$D$13</f>
        <v>6.301631235320801</v>
      </c>
      <c r="E25" s="48"/>
      <c r="F25" s="49">
        <f>D25</f>
        <v>6.301631235320801</v>
      </c>
      <c r="G25" s="48"/>
      <c r="H25" s="50">
        <f>F25</f>
        <v>6.301631235320801</v>
      </c>
    </row>
    <row r="26" spans="1:8" ht="16.5" thickBot="1">
      <c r="A26" s="11">
        <v>6</v>
      </c>
      <c r="B26" s="8" t="s">
        <v>18</v>
      </c>
      <c r="C26" s="30"/>
      <c r="D26" s="31">
        <v>2.73</v>
      </c>
      <c r="E26" s="30"/>
      <c r="F26" s="29">
        <f>D26</f>
        <v>2.73</v>
      </c>
      <c r="G26" s="30"/>
      <c r="H26" s="32">
        <f>F26</f>
        <v>2.73</v>
      </c>
    </row>
    <row r="27" spans="1:8" ht="16.5" thickBot="1">
      <c r="A27" s="12"/>
      <c r="B27" s="9" t="s">
        <v>0</v>
      </c>
      <c r="C27" s="33"/>
      <c r="D27" s="34">
        <f>D9+D15+D24+D25+D26</f>
        <v>17.28564656734736</v>
      </c>
      <c r="E27" s="34"/>
      <c r="F27" s="34">
        <f>F9+F15+F24+F25+F26</f>
        <v>17.584618589516182</v>
      </c>
      <c r="G27" s="34"/>
      <c r="H27" s="34">
        <f>H9+H15+H24+H25+H26</f>
        <v>17.730754051630214</v>
      </c>
    </row>
    <row r="28" spans="1:8" ht="15">
      <c r="A28" s="10"/>
      <c r="B28" s="1"/>
      <c r="C28" s="4"/>
      <c r="D28" s="4"/>
      <c r="E28" s="1"/>
      <c r="F28" s="1"/>
      <c r="G28" s="1"/>
      <c r="H28" s="1"/>
    </row>
    <row r="29" spans="1:8" ht="15">
      <c r="A29" s="10"/>
      <c r="B29" s="1"/>
      <c r="C29" s="4"/>
      <c r="D29" s="4"/>
      <c r="E29" s="1"/>
      <c r="F29" s="1"/>
      <c r="G29" s="1"/>
      <c r="H29" s="1"/>
    </row>
    <row r="31" ht="12.75">
      <c r="H31" s="57"/>
    </row>
    <row r="33" spans="1:8" ht="15">
      <c r="A33" s="10"/>
      <c r="B33" s="1"/>
      <c r="C33" s="1"/>
      <c r="D33" s="1"/>
      <c r="E33" s="1"/>
      <c r="F33" s="1"/>
      <c r="G33" s="1"/>
      <c r="H33" s="1"/>
    </row>
    <row r="34" spans="1:8" ht="15">
      <c r="A34" s="10"/>
      <c r="B34" s="1"/>
      <c r="C34" s="1"/>
      <c r="D34" s="1"/>
      <c r="E34" s="1"/>
      <c r="F34" s="1"/>
      <c r="G34" s="1"/>
      <c r="H34" s="1"/>
    </row>
    <row r="35" spans="1:8" ht="15">
      <c r="A35" s="10"/>
      <c r="B35" s="1"/>
      <c r="C35" s="1"/>
      <c r="D35" s="1"/>
      <c r="E35" s="1"/>
      <c r="F35" s="1"/>
      <c r="G35" s="1"/>
      <c r="H35" s="1"/>
    </row>
    <row r="36" spans="1:8" ht="15">
      <c r="A36" s="10"/>
      <c r="B36" s="1"/>
      <c r="C36" s="1"/>
      <c r="D36" s="1"/>
      <c r="E36" s="1"/>
      <c r="F36" s="1"/>
      <c r="G36" s="1"/>
      <c r="H36" s="1"/>
    </row>
  </sheetData>
  <sheetProtection/>
  <mergeCells count="9">
    <mergeCell ref="A4:H4"/>
    <mergeCell ref="A5:H5"/>
    <mergeCell ref="A6:H6"/>
    <mergeCell ref="A7:A8"/>
    <mergeCell ref="B7:B8"/>
    <mergeCell ref="C7:D7"/>
    <mergeCell ref="E7:F7"/>
    <mergeCell ref="G7:H7"/>
    <mergeCell ref="A2:H2"/>
  </mergeCells>
  <printOptions/>
  <pageMargins left="0.7480314960629921" right="0.2362204724409449" top="0.8267716535433072" bottom="0.590551181102362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2017-04-21T02:48:51Z</cp:lastPrinted>
  <dcterms:created xsi:type="dcterms:W3CDTF">2013-09-12T13:56:32Z</dcterms:created>
  <dcterms:modified xsi:type="dcterms:W3CDTF">2019-02-26T08:03:51Z</dcterms:modified>
  <cp:category/>
  <cp:version/>
  <cp:contentType/>
  <cp:contentStatus/>
</cp:coreProperties>
</file>